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9 сентября 2014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<sst xmlns="http://schemas.openxmlformats.org/spreadsheetml/2006/main" count="74" uniqueCount="42">
  <si>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№ п/п</t>
  </si>
  <si>
    <t>вид спорта</t>
  </si>
  <si>
    <t>групп</t>
  </si>
  <si>
    <t>СОГ</t>
  </si>
  <si>
    <t>Этап начальной подготовки</t>
  </si>
  <si>
    <t xml:space="preserve">% </t>
  </si>
  <si>
    <t>%</t>
  </si>
  <si>
    <t>Учебно-тренировочный этап</t>
  </si>
  <si>
    <t>Этап спортивного совершенствования</t>
  </si>
  <si>
    <t>Итого ч/нед</t>
  </si>
  <si>
    <t>бадминтон</t>
  </si>
  <si>
    <t>бокс</t>
  </si>
  <si>
    <t>дзюдо</t>
  </si>
  <si>
    <t>легкая атлетика</t>
  </si>
  <si>
    <t>пауэрлифтинг</t>
  </si>
  <si>
    <t>плавание</t>
  </si>
  <si>
    <t>рукопашный бой</t>
  </si>
  <si>
    <t>самбо</t>
  </si>
  <si>
    <t>спортивная борьба</t>
  </si>
  <si>
    <t>кол-во чел.</t>
  </si>
  <si>
    <t>5 год                    (20 часов)</t>
  </si>
  <si>
    <t>1 год                  (24 часа)</t>
  </si>
  <si>
    <t>св. года                    (28 часов)</t>
  </si>
  <si>
    <t>Итого чел.</t>
  </si>
  <si>
    <t>чел.</t>
  </si>
  <si>
    <t xml:space="preserve">Всего </t>
  </si>
  <si>
    <t>ч/нед</t>
  </si>
  <si>
    <t xml:space="preserve">Итого % </t>
  </si>
  <si>
    <t>1 год                                             (6 часов)</t>
  </si>
  <si>
    <t>кол-во групп</t>
  </si>
  <si>
    <t>1 год                               (12 часов)</t>
  </si>
  <si>
    <t>2 год                                (14 часов)</t>
  </si>
  <si>
    <t>3 год                                 (16 часов)</t>
  </si>
  <si>
    <t>4 год                                   (18 часов)</t>
  </si>
  <si>
    <t>Итого групп</t>
  </si>
  <si>
    <t>ИТОГО:</t>
  </si>
  <si>
    <t>свыше года               (9 часов)</t>
  </si>
  <si>
    <t>УТВЕРЖДАЮ</t>
  </si>
  <si>
    <t>Директор ГБОУ ДОД КДЮСШ (к)</t>
  </si>
  <si>
    <t>____________________ П.И.Пашков</t>
  </si>
  <si>
    <t>План комплектования ГБОУ ДОД КДЮСШ(к) на 2014-2015  учебный год</t>
  </si>
  <si>
    <t>29 сентября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</si>
</sst>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39" fillId="34" borderId="10" xfId="0" applyFont="1" applyFill="1" applyBorder="1" applyAlignment="1">
      <alignment horizontal="center" vertical="top" wrapText="1"/>
    </xf>
    <xf numFmtId="0" fontId="39" fillId="35" borderId="10" xfId="0" applyFont="1" applyFill="1" applyBorder="1" applyAlignment="1">
      <alignment horizontal="center" vertical="top" wrapText="1"/>
    </xf>
    <xf numFmtId="0" fontId="39" fillId="36" borderId="10" xfId="0" applyFont="1" applyFill="1" applyBorder="1" applyAlignment="1">
      <alignment horizontal="center" vertical="top" wrapText="1"/>
    </xf>
    <xf numFmtId="0" fontId="39" fillId="0" borderId="0" xfId="0" applyFont="1" applyAlignment="1">
      <alignment wrapText="1"/>
    </xf>
    <xf numFmtId="0" fontId="39" fillId="33" borderId="10" xfId="0" applyFont="1" applyFill="1" applyBorder="1" applyAlignment="1">
      <alignment horizontal="center" wrapText="1"/>
    </xf>
    <xf numFmtId="0" fontId="39" fillId="35" borderId="10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39" fillId="33" borderId="11" xfId="0" applyFont="1" applyFill="1" applyBorder="1" applyAlignment="1">
      <alignment horizontal="center" vertical="top" wrapText="1"/>
    </xf>
    <xf numFmtId="0" fontId="39" fillId="33" borderId="12" xfId="0" applyFont="1" applyFill="1" applyBorder="1" applyAlignment="1">
      <alignment horizontal="center" vertical="top" wrapText="1"/>
    </xf>
    <xf numFmtId="0" fontId="39" fillId="33" borderId="13" xfId="0" applyFont="1" applyFill="1" applyBorder="1" applyAlignment="1">
      <alignment horizontal="center" vertical="top" wrapText="1"/>
    </xf>
    <xf numFmtId="0" fontId="39" fillId="34" borderId="10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36" borderId="10" xfId="0" applyFont="1" applyFill="1" applyBorder="1" applyAlignment="1">
      <alignment horizontal="center" vertical="top" wrapText="1"/>
    </xf>
    <xf numFmtId="0" fontId="39" fillId="35" borderId="10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center" wrapText="1"/>
    </xf>
    <xf numFmtId="0" fontId="39" fillId="37" borderId="14" xfId="0" applyFont="1" applyFill="1" applyBorder="1" applyAlignment="1">
      <alignment horizontal="center" vertical="top" wrapText="1"/>
    </xf>
    <xf numFmtId="0" fontId="39" fillId="37" borderId="23" xfId="0" applyFont="1" applyFill="1" applyBorder="1" applyAlignment="1">
      <alignment horizontal="center" vertical="top" wrapText="1"/>
    </xf>
    <xf numFmtId="0" fontId="39" fillId="37" borderId="15" xfId="0" applyFont="1" applyFill="1" applyBorder="1" applyAlignment="1">
      <alignment horizontal="center" vertical="top" wrapText="1"/>
    </xf>
    <xf numFmtId="0" fontId="39" fillId="37" borderId="18" xfId="0" applyFont="1" applyFill="1" applyBorder="1" applyAlignment="1">
      <alignment horizontal="center" vertical="top" wrapText="1"/>
    </xf>
    <xf numFmtId="0" fontId="39" fillId="37" borderId="24" xfId="0" applyFont="1" applyFill="1" applyBorder="1" applyAlignment="1">
      <alignment horizontal="center" vertical="top" wrapText="1"/>
    </xf>
    <xf numFmtId="0" fontId="39" fillId="37" borderId="19" xfId="0" applyFont="1" applyFill="1" applyBorder="1" applyAlignment="1">
      <alignment horizontal="center" vertical="top" wrapText="1"/>
    </xf>
    <xf numFmtId="0" fontId="39" fillId="0" borderId="23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39" fillId="37" borderId="16" xfId="0" applyFont="1" applyFill="1" applyBorder="1" applyAlignment="1">
      <alignment horizontal="center" vertical="top" wrapText="1"/>
    </xf>
    <xf numFmtId="0" fontId="39" fillId="37" borderId="0" xfId="0" applyFont="1" applyFill="1" applyBorder="1" applyAlignment="1">
      <alignment horizontal="center" vertical="top" wrapText="1"/>
    </xf>
    <xf numFmtId="0" fontId="39" fillId="37" borderId="1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6"/>
  <sheetViews>
    <sheetView tabSelected="1" view="pageBreakPreview" zoomScaleSheetLayoutView="100" zoomScalePageLayoutView="0" workbookViewId="0" topLeftCell="A1">
      <selection activeCell="S9" sqref="S9"/>
    </sheetView>
  </sheetViews>
  <sheetFormatPr defaultColWidth="9.140625" defaultRowHeight="15"/>
  <cols>
    <col min="1" max="1" width="4.7109375" style="0" customWidth="1"/>
    <col min="3" max="3" width="8.00390625" style="0" customWidth="1"/>
    <col min="4" max="4" width="5.00390625" style="0" customWidth="1"/>
    <col min="5" max="5" width="5.7109375" style="0" customWidth="1"/>
    <col min="6" max="6" width="7.7109375" style="0" customWidth="1"/>
    <col min="7" max="7" width="4.8515625" style="0" customWidth="1"/>
    <col min="8" max="8" width="6.140625" style="0" customWidth="1"/>
    <col min="9" max="9" width="7.8515625" style="0" customWidth="1"/>
    <col min="10" max="10" width="6.00390625" style="0" customWidth="1"/>
    <col min="11" max="11" width="5.7109375" style="0" customWidth="1"/>
    <col min="12" max="12" width="8.57421875" style="0" customWidth="1"/>
    <col min="13" max="13" width="6.28125" style="0" customWidth="1"/>
    <col min="14" max="14" width="5.421875" style="0" customWidth="1"/>
    <col min="15" max="16" width="8.421875" style="0" customWidth="1"/>
    <col min="17" max="17" width="4.8515625" style="0" customWidth="1"/>
    <col min="18" max="18" width="5.8515625" style="0" customWidth="1"/>
    <col min="19" max="19" width="7.7109375" style="0" customWidth="1"/>
    <col min="20" max="20" width="5.140625" style="0" customWidth="1"/>
    <col min="21" max="21" width="5.8515625" style="0" customWidth="1"/>
    <col min="22" max="22" width="8.00390625" style="0" customWidth="1"/>
    <col min="23" max="23" width="5.421875" style="0" customWidth="1"/>
    <col min="24" max="24" width="6.00390625" style="0" customWidth="1"/>
    <col min="25" max="25" width="7.7109375" style="0" customWidth="1"/>
    <col min="26" max="26" width="5.28125" style="0" customWidth="1"/>
    <col min="27" max="27" width="6.28125" style="0" customWidth="1"/>
    <col min="28" max="28" width="8.28125" style="0" customWidth="1"/>
    <col min="29" max="29" width="5.421875" style="0" customWidth="1"/>
    <col min="30" max="30" width="5.28125" style="0" customWidth="1"/>
    <col min="31" max="31" width="8.421875" style="0" customWidth="1"/>
    <col min="32" max="32" width="5.421875" style="0" customWidth="1"/>
    <col min="33" max="33" width="6.28125" style="0" customWidth="1"/>
    <col min="34" max="34" width="4.57421875" style="0" customWidth="1"/>
    <col min="35" max="35" width="5.8515625" style="0" customWidth="1"/>
    <col min="36" max="36" width="8.57421875" style="0" customWidth="1"/>
    <col min="37" max="38" width="6.28125" style="0" customWidth="1"/>
    <col min="39" max="39" width="8.28125" style="0" customWidth="1"/>
    <col min="40" max="40" width="8.7109375" style="0" customWidth="1"/>
    <col min="41" max="41" width="6.28125" style="0" customWidth="1"/>
    <col min="42" max="42" width="8.28125" style="0" customWidth="1"/>
    <col min="43" max="43" width="8.8515625" style="0" customWidth="1"/>
  </cols>
  <sheetData>
    <row r="2" spans="2:21" ht="18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23" t="s">
        <v>37</v>
      </c>
      <c r="Q2" s="23"/>
      <c r="R2" s="23"/>
      <c r="S2" s="23"/>
      <c r="T2" s="23"/>
      <c r="U2" s="23"/>
    </row>
    <row r="3" spans="2:21" ht="18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23" t="s">
        <v>38</v>
      </c>
      <c r="P3" s="23"/>
      <c r="Q3" s="23"/>
      <c r="R3" s="23"/>
      <c r="S3" s="23"/>
      <c r="T3" s="23"/>
      <c r="U3" s="23"/>
    </row>
    <row r="4" spans="2:21" ht="18.7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3" t="s">
        <v>39</v>
      </c>
      <c r="P4" s="23"/>
      <c r="Q4" s="23"/>
      <c r="R4" s="23"/>
      <c r="S4" s="23"/>
      <c r="T4" s="23"/>
      <c r="U4" s="23"/>
    </row>
    <row r="5" spans="2:21" ht="18.7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23" t="s">
        <v>41</v>
      </c>
      <c r="P5" s="23"/>
      <c r="Q5" s="23"/>
      <c r="R5" s="23"/>
      <c r="S5" s="23"/>
      <c r="T5" s="23"/>
      <c r="U5" s="23"/>
    </row>
    <row r="6" spans="2:21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2:21" ht="18.75">
      <c r="B7" s="23" t="s">
        <v>40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10"/>
      <c r="U7" s="10"/>
    </row>
    <row r="10" spans="1:44" ht="37.5" customHeight="1">
      <c r="A10" s="11" t="s">
        <v>0</v>
      </c>
      <c r="B10" s="14" t="s">
        <v>1</v>
      </c>
      <c r="C10" s="15"/>
      <c r="D10" s="14" t="s">
        <v>3</v>
      </c>
      <c r="E10" s="38"/>
      <c r="F10" s="15"/>
      <c r="G10" s="28" t="s">
        <v>4</v>
      </c>
      <c r="H10" s="28"/>
      <c r="I10" s="28"/>
      <c r="J10" s="28"/>
      <c r="K10" s="28"/>
      <c r="L10" s="28"/>
      <c r="M10" s="32" t="s">
        <v>25</v>
      </c>
      <c r="N10" s="33"/>
      <c r="O10" s="33"/>
      <c r="P10" s="34"/>
      <c r="Q10" s="20" t="s">
        <v>7</v>
      </c>
      <c r="R10" s="21"/>
      <c r="S10" s="21"/>
      <c r="T10" s="21"/>
      <c r="U10" s="21"/>
      <c r="V10" s="21"/>
      <c r="W10" s="21" t="s">
        <v>7</v>
      </c>
      <c r="X10" s="21"/>
      <c r="Y10" s="21"/>
      <c r="Z10" s="21"/>
      <c r="AA10" s="21"/>
      <c r="AB10" s="21"/>
      <c r="AC10" s="21"/>
      <c r="AD10" s="21"/>
      <c r="AE10" s="22"/>
      <c r="AF10" s="20" t="s">
        <v>8</v>
      </c>
      <c r="AG10" s="21"/>
      <c r="AH10" s="21"/>
      <c r="AI10" s="21"/>
      <c r="AJ10" s="22"/>
      <c r="AK10" s="32" t="s">
        <v>25</v>
      </c>
      <c r="AL10" s="33"/>
      <c r="AM10" s="33"/>
      <c r="AN10" s="34"/>
      <c r="AO10" s="24" t="s">
        <v>23</v>
      </c>
      <c r="AP10" s="27" t="s">
        <v>27</v>
      </c>
      <c r="AQ10" s="30" t="s">
        <v>9</v>
      </c>
      <c r="AR10" s="29" t="s">
        <v>34</v>
      </c>
    </row>
    <row r="11" spans="1:44" ht="51" customHeight="1">
      <c r="A11" s="12"/>
      <c r="B11" s="16"/>
      <c r="C11" s="17"/>
      <c r="D11" s="18"/>
      <c r="E11" s="39"/>
      <c r="F11" s="19"/>
      <c r="G11" s="28" t="s">
        <v>28</v>
      </c>
      <c r="H11" s="28"/>
      <c r="I11" s="28"/>
      <c r="J11" s="28" t="s">
        <v>36</v>
      </c>
      <c r="K11" s="28"/>
      <c r="L11" s="28"/>
      <c r="M11" s="35"/>
      <c r="N11" s="36"/>
      <c r="O11" s="36"/>
      <c r="P11" s="37"/>
      <c r="Q11" s="28" t="s">
        <v>30</v>
      </c>
      <c r="R11" s="28"/>
      <c r="S11" s="28"/>
      <c r="T11" s="28" t="s">
        <v>31</v>
      </c>
      <c r="U11" s="28"/>
      <c r="V11" s="28"/>
      <c r="W11" s="28" t="s">
        <v>32</v>
      </c>
      <c r="X11" s="28"/>
      <c r="Y11" s="28"/>
      <c r="Z11" s="28" t="s">
        <v>33</v>
      </c>
      <c r="AA11" s="28"/>
      <c r="AB11" s="28"/>
      <c r="AC11" s="28" t="s">
        <v>20</v>
      </c>
      <c r="AD11" s="28"/>
      <c r="AE11" s="28"/>
      <c r="AF11" s="20" t="s">
        <v>21</v>
      </c>
      <c r="AG11" s="22"/>
      <c r="AH11" s="28" t="s">
        <v>22</v>
      </c>
      <c r="AI11" s="28"/>
      <c r="AJ11" s="28"/>
      <c r="AK11" s="40"/>
      <c r="AL11" s="41"/>
      <c r="AM11" s="41"/>
      <c r="AN11" s="42"/>
      <c r="AO11" s="25"/>
      <c r="AP11" s="27"/>
      <c r="AQ11" s="30"/>
      <c r="AR11" s="29"/>
    </row>
    <row r="12" spans="1:44" ht="58.5" customHeight="1">
      <c r="A12" s="13"/>
      <c r="B12" s="18"/>
      <c r="C12" s="19"/>
      <c r="D12" s="2" t="s">
        <v>6</v>
      </c>
      <c r="E12" s="2" t="s">
        <v>19</v>
      </c>
      <c r="F12" s="2" t="s">
        <v>29</v>
      </c>
      <c r="G12" s="2" t="s">
        <v>5</v>
      </c>
      <c r="H12" s="2" t="s">
        <v>19</v>
      </c>
      <c r="I12" s="2" t="s">
        <v>29</v>
      </c>
      <c r="J12" s="2" t="s">
        <v>6</v>
      </c>
      <c r="K12" s="2" t="s">
        <v>19</v>
      </c>
      <c r="L12" s="2" t="s">
        <v>29</v>
      </c>
      <c r="M12" s="3" t="s">
        <v>24</v>
      </c>
      <c r="N12" s="4" t="s">
        <v>6</v>
      </c>
      <c r="O12" s="5" t="s">
        <v>26</v>
      </c>
      <c r="P12" s="6" t="s">
        <v>2</v>
      </c>
      <c r="Q12" s="2" t="s">
        <v>6</v>
      </c>
      <c r="R12" s="2" t="s">
        <v>19</v>
      </c>
      <c r="S12" s="2" t="s">
        <v>29</v>
      </c>
      <c r="T12" s="2" t="s">
        <v>6</v>
      </c>
      <c r="U12" s="2" t="s">
        <v>19</v>
      </c>
      <c r="V12" s="2" t="s">
        <v>29</v>
      </c>
      <c r="W12" s="2" t="s">
        <v>6</v>
      </c>
      <c r="X12" s="2" t="s">
        <v>19</v>
      </c>
      <c r="Y12" s="2" t="s">
        <v>29</v>
      </c>
      <c r="Z12" s="2" t="s">
        <v>6</v>
      </c>
      <c r="AA12" s="2" t="s">
        <v>19</v>
      </c>
      <c r="AB12" s="2" t="s">
        <v>29</v>
      </c>
      <c r="AC12" s="2" t="s">
        <v>6</v>
      </c>
      <c r="AD12" s="2" t="s">
        <v>19</v>
      </c>
      <c r="AE12" s="2" t="s">
        <v>29</v>
      </c>
      <c r="AF12" s="2" t="s">
        <v>6</v>
      </c>
      <c r="AG12" s="2" t="s">
        <v>19</v>
      </c>
      <c r="AH12" s="2" t="s">
        <v>6</v>
      </c>
      <c r="AI12" s="2" t="s">
        <v>19</v>
      </c>
      <c r="AJ12" s="2" t="s">
        <v>29</v>
      </c>
      <c r="AK12" s="3" t="s">
        <v>24</v>
      </c>
      <c r="AL12" s="4" t="s">
        <v>6</v>
      </c>
      <c r="AM12" s="5" t="s">
        <v>26</v>
      </c>
      <c r="AN12" s="6" t="s">
        <v>2</v>
      </c>
      <c r="AO12" s="26"/>
      <c r="AP12" s="27"/>
      <c r="AQ12" s="30"/>
      <c r="AR12" s="29"/>
    </row>
    <row r="13" spans="1:44" ht="24" customHeight="1">
      <c r="A13" s="2">
        <v>1</v>
      </c>
      <c r="B13" s="20" t="s">
        <v>10</v>
      </c>
      <c r="C13" s="22"/>
      <c r="D13" s="2">
        <v>2.2</v>
      </c>
      <c r="E13" s="2">
        <v>46</v>
      </c>
      <c r="F13" s="2">
        <v>3</v>
      </c>
      <c r="G13" s="2">
        <v>3</v>
      </c>
      <c r="H13" s="2">
        <v>45</v>
      </c>
      <c r="I13" s="2">
        <v>3</v>
      </c>
      <c r="J13" s="2">
        <v>5</v>
      </c>
      <c r="K13" s="2">
        <v>24</v>
      </c>
      <c r="L13" s="2">
        <v>2</v>
      </c>
      <c r="M13" s="3">
        <f>E13+H13+K13</f>
        <v>115</v>
      </c>
      <c r="N13" s="4">
        <f>(E13*D13)+(G13*H13)+(J13*K13)</f>
        <v>356.2</v>
      </c>
      <c r="O13" s="5">
        <f>(6*F13)+(I13*6)+(L13*9)</f>
        <v>54</v>
      </c>
      <c r="P13" s="6">
        <f>F13+I13+L13</f>
        <v>8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3">
        <f aca="true" t="shared" si="0" ref="AK13:AK21">R13+U13+X13+AA13+AD13+AG13+AI13</f>
        <v>0</v>
      </c>
      <c r="AL13" s="4">
        <f aca="true" t="shared" si="1" ref="AL13:AL21">(Q13*R13)+(T13*U13)+(W13*X13)+(Z13*AA13)+(AC13*AD13)+(AF13*AG13)+(AH13*AI13)</f>
        <v>0</v>
      </c>
      <c r="AM13" s="5">
        <f aca="true" t="shared" si="2" ref="AM13:AM21">(12*S13)+(14*V13)+(16*Y13)+(18*AB13)+(20*AE13)+(28*AJ13)</f>
        <v>0</v>
      </c>
      <c r="AN13" s="6">
        <f aca="true" t="shared" si="3" ref="AN13:AN21">S13+V13+Y13+AB13+AE13+AJ13</f>
        <v>0</v>
      </c>
      <c r="AO13" s="3">
        <f aca="true" t="shared" si="4" ref="AO13:AO21">M13+AK13</f>
        <v>115</v>
      </c>
      <c r="AP13" s="4">
        <f aca="true" t="shared" si="5" ref="AP13:AP21">N13+AL13</f>
        <v>356.2</v>
      </c>
      <c r="AQ13" s="5">
        <f aca="true" t="shared" si="6" ref="AQ13:AQ21">O13+AM13</f>
        <v>54</v>
      </c>
      <c r="AR13" s="6">
        <f aca="true" t="shared" si="7" ref="AR13:AR21">P13+AN13</f>
        <v>8</v>
      </c>
    </row>
    <row r="14" spans="1:44" ht="18.75">
      <c r="A14" s="2">
        <v>2</v>
      </c>
      <c r="B14" s="20" t="s">
        <v>11</v>
      </c>
      <c r="C14" s="22"/>
      <c r="D14" s="2">
        <v>2.2</v>
      </c>
      <c r="E14" s="2">
        <v>18</v>
      </c>
      <c r="F14" s="2">
        <v>1</v>
      </c>
      <c r="G14" s="2">
        <v>3</v>
      </c>
      <c r="H14" s="2">
        <v>33</v>
      </c>
      <c r="I14" s="2">
        <v>2</v>
      </c>
      <c r="J14" s="2">
        <v>5</v>
      </c>
      <c r="K14" s="2">
        <v>27</v>
      </c>
      <c r="L14" s="2">
        <v>2</v>
      </c>
      <c r="M14" s="3">
        <f aca="true" t="shared" si="8" ref="M14:M21">E14+H14+K14</f>
        <v>78</v>
      </c>
      <c r="N14" s="4">
        <f aca="true" t="shared" si="9" ref="N14:N21">(E14*D14)+(G14*H14)+(J14*K14)</f>
        <v>273.6</v>
      </c>
      <c r="O14" s="5">
        <f aca="true" t="shared" si="10" ref="O14:O21">(6*F14)+(I14*6)+(L14*9)</f>
        <v>36</v>
      </c>
      <c r="P14" s="6">
        <f aca="true" t="shared" si="11" ref="P14:P21">F14+I14+L14</f>
        <v>5</v>
      </c>
      <c r="Q14" s="2"/>
      <c r="R14" s="2"/>
      <c r="S14" s="2"/>
      <c r="T14" s="2">
        <v>9</v>
      </c>
      <c r="U14" s="2">
        <v>11</v>
      </c>
      <c r="V14" s="2">
        <v>1</v>
      </c>
      <c r="W14" s="2">
        <v>12</v>
      </c>
      <c r="X14" s="2">
        <v>11</v>
      </c>
      <c r="Y14" s="2">
        <v>1</v>
      </c>
      <c r="Z14" s="2">
        <v>14</v>
      </c>
      <c r="AA14" s="2">
        <v>6</v>
      </c>
      <c r="AB14" s="2">
        <v>1</v>
      </c>
      <c r="AC14" s="2"/>
      <c r="AD14" s="2"/>
      <c r="AE14" s="2"/>
      <c r="AF14" s="2"/>
      <c r="AG14" s="2"/>
      <c r="AH14" s="2">
        <v>39</v>
      </c>
      <c r="AI14" s="2">
        <v>6</v>
      </c>
      <c r="AJ14" s="2">
        <v>1</v>
      </c>
      <c r="AK14" s="3">
        <f t="shared" si="0"/>
        <v>34</v>
      </c>
      <c r="AL14" s="4">
        <f t="shared" si="1"/>
        <v>549</v>
      </c>
      <c r="AM14" s="5">
        <f t="shared" si="2"/>
        <v>76</v>
      </c>
      <c r="AN14" s="6">
        <f t="shared" si="3"/>
        <v>4</v>
      </c>
      <c r="AO14" s="3">
        <f t="shared" si="4"/>
        <v>112</v>
      </c>
      <c r="AP14" s="4">
        <f t="shared" si="5"/>
        <v>822.6</v>
      </c>
      <c r="AQ14" s="5">
        <f t="shared" si="6"/>
        <v>112</v>
      </c>
      <c r="AR14" s="6">
        <f t="shared" si="7"/>
        <v>9</v>
      </c>
    </row>
    <row r="15" spans="1:44" ht="18.75">
      <c r="A15" s="2">
        <v>3</v>
      </c>
      <c r="B15" s="20" t="s">
        <v>12</v>
      </c>
      <c r="C15" s="22"/>
      <c r="D15" s="2">
        <v>2.2</v>
      </c>
      <c r="E15" s="2">
        <v>42</v>
      </c>
      <c r="F15" s="2">
        <v>2</v>
      </c>
      <c r="G15" s="2">
        <v>3</v>
      </c>
      <c r="H15" s="2">
        <v>69</v>
      </c>
      <c r="I15" s="2">
        <v>3</v>
      </c>
      <c r="J15" s="2">
        <v>5</v>
      </c>
      <c r="K15" s="2">
        <v>15</v>
      </c>
      <c r="L15" s="2">
        <v>1</v>
      </c>
      <c r="M15" s="3">
        <f t="shared" si="8"/>
        <v>126</v>
      </c>
      <c r="N15" s="4">
        <f t="shared" si="9"/>
        <v>374.4</v>
      </c>
      <c r="O15" s="5">
        <f t="shared" si="10"/>
        <v>39</v>
      </c>
      <c r="P15" s="6">
        <f t="shared" si="11"/>
        <v>6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3">
        <f t="shared" si="0"/>
        <v>0</v>
      </c>
      <c r="AL15" s="4">
        <f t="shared" si="1"/>
        <v>0</v>
      </c>
      <c r="AM15" s="5">
        <f t="shared" si="2"/>
        <v>0</v>
      </c>
      <c r="AN15" s="6">
        <f t="shared" si="3"/>
        <v>0</v>
      </c>
      <c r="AO15" s="3">
        <f t="shared" si="4"/>
        <v>126</v>
      </c>
      <c r="AP15" s="4">
        <f t="shared" si="5"/>
        <v>374.4</v>
      </c>
      <c r="AQ15" s="5">
        <f t="shared" si="6"/>
        <v>39</v>
      </c>
      <c r="AR15" s="6">
        <f t="shared" si="7"/>
        <v>6</v>
      </c>
    </row>
    <row r="16" spans="1:44" ht="37.5" customHeight="1">
      <c r="A16" s="2">
        <v>4</v>
      </c>
      <c r="B16" s="20" t="s">
        <v>13</v>
      </c>
      <c r="C16" s="22"/>
      <c r="D16" s="2"/>
      <c r="E16" s="2"/>
      <c r="F16" s="2"/>
      <c r="G16" s="2">
        <v>3</v>
      </c>
      <c r="H16" s="2">
        <v>86</v>
      </c>
      <c r="I16" s="2">
        <v>4</v>
      </c>
      <c r="J16" s="2">
        <v>5</v>
      </c>
      <c r="K16" s="2">
        <v>61</v>
      </c>
      <c r="L16" s="2">
        <v>4</v>
      </c>
      <c r="M16" s="3">
        <f t="shared" si="8"/>
        <v>147</v>
      </c>
      <c r="N16" s="4">
        <f t="shared" si="9"/>
        <v>563</v>
      </c>
      <c r="O16" s="5">
        <f t="shared" si="10"/>
        <v>60</v>
      </c>
      <c r="P16" s="6">
        <f t="shared" si="11"/>
        <v>8</v>
      </c>
      <c r="Q16" s="2">
        <v>7</v>
      </c>
      <c r="R16" s="2">
        <v>18</v>
      </c>
      <c r="S16" s="2">
        <v>1</v>
      </c>
      <c r="T16" s="2">
        <v>9</v>
      </c>
      <c r="U16" s="2">
        <v>29</v>
      </c>
      <c r="V16" s="2">
        <v>3</v>
      </c>
      <c r="W16" s="2"/>
      <c r="X16" s="2"/>
      <c r="Y16" s="2"/>
      <c r="Z16" s="2">
        <v>14</v>
      </c>
      <c r="AA16" s="2">
        <v>12</v>
      </c>
      <c r="AB16" s="2">
        <v>2</v>
      </c>
      <c r="AC16" s="2"/>
      <c r="AD16" s="2"/>
      <c r="AE16" s="2"/>
      <c r="AF16" s="2"/>
      <c r="AG16" s="2"/>
      <c r="AH16" s="2"/>
      <c r="AI16" s="2"/>
      <c r="AJ16" s="2"/>
      <c r="AK16" s="3">
        <f t="shared" si="0"/>
        <v>59</v>
      </c>
      <c r="AL16" s="4">
        <f t="shared" si="1"/>
        <v>555</v>
      </c>
      <c r="AM16" s="5">
        <f t="shared" si="2"/>
        <v>90</v>
      </c>
      <c r="AN16" s="6">
        <f t="shared" si="3"/>
        <v>6</v>
      </c>
      <c r="AO16" s="3">
        <f t="shared" si="4"/>
        <v>206</v>
      </c>
      <c r="AP16" s="4">
        <f t="shared" si="5"/>
        <v>1118</v>
      </c>
      <c r="AQ16" s="5">
        <f t="shared" si="6"/>
        <v>150</v>
      </c>
      <c r="AR16" s="6">
        <f t="shared" si="7"/>
        <v>14</v>
      </c>
    </row>
    <row r="17" spans="1:44" ht="18.75">
      <c r="A17" s="2">
        <v>5</v>
      </c>
      <c r="B17" s="20" t="s">
        <v>14</v>
      </c>
      <c r="C17" s="22"/>
      <c r="D17" s="2">
        <v>2.2</v>
      </c>
      <c r="E17" s="2">
        <v>15</v>
      </c>
      <c r="F17" s="2">
        <v>1</v>
      </c>
      <c r="G17" s="2"/>
      <c r="H17" s="2"/>
      <c r="I17" s="2"/>
      <c r="J17" s="2"/>
      <c r="K17" s="2"/>
      <c r="L17" s="2"/>
      <c r="M17" s="3">
        <f t="shared" si="8"/>
        <v>15</v>
      </c>
      <c r="N17" s="4">
        <f t="shared" si="9"/>
        <v>33</v>
      </c>
      <c r="O17" s="5">
        <f t="shared" si="10"/>
        <v>6</v>
      </c>
      <c r="P17" s="6">
        <f t="shared" si="11"/>
        <v>1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>
        <v>19.5</v>
      </c>
      <c r="AI17" s="2">
        <v>6</v>
      </c>
      <c r="AJ17" s="2"/>
      <c r="AK17" s="3">
        <f t="shared" si="0"/>
        <v>6</v>
      </c>
      <c r="AL17" s="4">
        <f t="shared" si="1"/>
        <v>117</v>
      </c>
      <c r="AM17" s="5">
        <f t="shared" si="2"/>
        <v>0</v>
      </c>
      <c r="AN17" s="6">
        <f t="shared" si="3"/>
        <v>0</v>
      </c>
      <c r="AO17" s="3">
        <f t="shared" si="4"/>
        <v>21</v>
      </c>
      <c r="AP17" s="4">
        <f t="shared" si="5"/>
        <v>150</v>
      </c>
      <c r="AQ17" s="5">
        <f t="shared" si="6"/>
        <v>6</v>
      </c>
      <c r="AR17" s="6">
        <f t="shared" si="7"/>
        <v>1</v>
      </c>
    </row>
    <row r="18" spans="1:44" ht="18.75">
      <c r="A18" s="2">
        <v>6</v>
      </c>
      <c r="B18" s="20" t="s">
        <v>15</v>
      </c>
      <c r="C18" s="22"/>
      <c r="D18" s="2"/>
      <c r="E18" s="2"/>
      <c r="F18" s="2"/>
      <c r="G18" s="2">
        <v>3</v>
      </c>
      <c r="H18" s="2">
        <v>45</v>
      </c>
      <c r="I18" s="2">
        <v>3</v>
      </c>
      <c r="J18" s="2"/>
      <c r="K18" s="2"/>
      <c r="L18" s="2"/>
      <c r="M18" s="3">
        <f t="shared" si="8"/>
        <v>45</v>
      </c>
      <c r="N18" s="4">
        <f t="shared" si="9"/>
        <v>135</v>
      </c>
      <c r="O18" s="5">
        <f t="shared" si="10"/>
        <v>18</v>
      </c>
      <c r="P18" s="6">
        <f t="shared" si="11"/>
        <v>3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3">
        <f t="shared" si="0"/>
        <v>0</v>
      </c>
      <c r="AL18" s="4">
        <f t="shared" si="1"/>
        <v>0</v>
      </c>
      <c r="AM18" s="5">
        <f t="shared" si="2"/>
        <v>0</v>
      </c>
      <c r="AN18" s="6">
        <f t="shared" si="3"/>
        <v>0</v>
      </c>
      <c r="AO18" s="3">
        <f t="shared" si="4"/>
        <v>45</v>
      </c>
      <c r="AP18" s="4">
        <f t="shared" si="5"/>
        <v>135</v>
      </c>
      <c r="AQ18" s="5">
        <f t="shared" si="6"/>
        <v>18</v>
      </c>
      <c r="AR18" s="6">
        <f t="shared" si="7"/>
        <v>3</v>
      </c>
    </row>
    <row r="19" spans="1:44" ht="39.75" customHeight="1">
      <c r="A19" s="2">
        <v>7</v>
      </c>
      <c r="B19" s="20" t="s">
        <v>16</v>
      </c>
      <c r="C19" s="22"/>
      <c r="D19" s="2"/>
      <c r="E19" s="2"/>
      <c r="F19" s="2"/>
      <c r="G19" s="2"/>
      <c r="H19" s="2"/>
      <c r="I19" s="2"/>
      <c r="J19" s="2"/>
      <c r="K19" s="2"/>
      <c r="L19" s="2"/>
      <c r="M19" s="3">
        <f t="shared" si="8"/>
        <v>0</v>
      </c>
      <c r="N19" s="4">
        <f t="shared" si="9"/>
        <v>0</v>
      </c>
      <c r="O19" s="5">
        <f t="shared" si="10"/>
        <v>0</v>
      </c>
      <c r="P19" s="6">
        <f t="shared" si="11"/>
        <v>0</v>
      </c>
      <c r="Q19" s="2">
        <v>5</v>
      </c>
      <c r="R19" s="2">
        <v>10</v>
      </c>
      <c r="S19" s="2">
        <v>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3">
        <f t="shared" si="0"/>
        <v>10</v>
      </c>
      <c r="AL19" s="4">
        <f t="shared" si="1"/>
        <v>50</v>
      </c>
      <c r="AM19" s="5">
        <f t="shared" si="2"/>
        <v>12</v>
      </c>
      <c r="AN19" s="6">
        <f t="shared" si="3"/>
        <v>1</v>
      </c>
      <c r="AO19" s="3">
        <f t="shared" si="4"/>
        <v>10</v>
      </c>
      <c r="AP19" s="4">
        <f t="shared" si="5"/>
        <v>50</v>
      </c>
      <c r="AQ19" s="5">
        <f t="shared" si="6"/>
        <v>12</v>
      </c>
      <c r="AR19" s="6">
        <f t="shared" si="7"/>
        <v>1</v>
      </c>
    </row>
    <row r="20" spans="1:44" ht="18.75">
      <c r="A20" s="2">
        <v>8</v>
      </c>
      <c r="B20" s="20" t="s">
        <v>17</v>
      </c>
      <c r="C20" s="22"/>
      <c r="D20" s="2"/>
      <c r="E20" s="2"/>
      <c r="F20" s="2"/>
      <c r="G20" s="2"/>
      <c r="H20" s="2"/>
      <c r="I20" s="2"/>
      <c r="J20" s="2"/>
      <c r="K20" s="2"/>
      <c r="L20" s="2"/>
      <c r="M20" s="3">
        <f t="shared" si="8"/>
        <v>0</v>
      </c>
      <c r="N20" s="4">
        <f t="shared" si="9"/>
        <v>0</v>
      </c>
      <c r="O20" s="5">
        <f t="shared" si="10"/>
        <v>0</v>
      </c>
      <c r="P20" s="6">
        <f t="shared" si="11"/>
        <v>0</v>
      </c>
      <c r="Q20" s="2">
        <v>5</v>
      </c>
      <c r="R20" s="2">
        <v>13</v>
      </c>
      <c r="S20" s="2">
        <v>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3">
        <f t="shared" si="0"/>
        <v>13</v>
      </c>
      <c r="AL20" s="4">
        <f t="shared" si="1"/>
        <v>65</v>
      </c>
      <c r="AM20" s="5">
        <f t="shared" si="2"/>
        <v>12</v>
      </c>
      <c r="AN20" s="6">
        <f t="shared" si="3"/>
        <v>1</v>
      </c>
      <c r="AO20" s="3">
        <f t="shared" si="4"/>
        <v>13</v>
      </c>
      <c r="AP20" s="4">
        <f t="shared" si="5"/>
        <v>65</v>
      </c>
      <c r="AQ20" s="5">
        <f t="shared" si="6"/>
        <v>12</v>
      </c>
      <c r="AR20" s="6">
        <f t="shared" si="7"/>
        <v>1</v>
      </c>
    </row>
    <row r="21" spans="1:44" ht="39.75" customHeight="1">
      <c r="A21" s="2">
        <v>9</v>
      </c>
      <c r="B21" s="20" t="s">
        <v>18</v>
      </c>
      <c r="C21" s="22"/>
      <c r="D21" s="2">
        <v>2.2</v>
      </c>
      <c r="E21" s="2">
        <v>30</v>
      </c>
      <c r="F21" s="2">
        <v>2</v>
      </c>
      <c r="G21" s="2"/>
      <c r="H21" s="2"/>
      <c r="I21" s="2"/>
      <c r="J21" s="2">
        <v>5</v>
      </c>
      <c r="K21" s="2">
        <v>15</v>
      </c>
      <c r="L21" s="2">
        <v>1</v>
      </c>
      <c r="M21" s="3">
        <f t="shared" si="8"/>
        <v>45</v>
      </c>
      <c r="N21" s="4">
        <f t="shared" si="9"/>
        <v>141</v>
      </c>
      <c r="O21" s="5">
        <f t="shared" si="10"/>
        <v>21</v>
      </c>
      <c r="P21" s="6">
        <f t="shared" si="11"/>
        <v>3</v>
      </c>
      <c r="Q21" s="2">
        <v>7</v>
      </c>
      <c r="R21" s="2">
        <v>20</v>
      </c>
      <c r="S21" s="2">
        <v>2</v>
      </c>
      <c r="T21" s="2">
        <v>9</v>
      </c>
      <c r="U21" s="2">
        <v>8</v>
      </c>
      <c r="V21" s="2">
        <v>1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3">
        <f t="shared" si="0"/>
        <v>28</v>
      </c>
      <c r="AL21" s="4">
        <f t="shared" si="1"/>
        <v>212</v>
      </c>
      <c r="AM21" s="5">
        <f t="shared" si="2"/>
        <v>38</v>
      </c>
      <c r="AN21" s="6">
        <f t="shared" si="3"/>
        <v>3</v>
      </c>
      <c r="AO21" s="3">
        <f t="shared" si="4"/>
        <v>73</v>
      </c>
      <c r="AP21" s="4">
        <f t="shared" si="5"/>
        <v>353</v>
      </c>
      <c r="AQ21" s="5">
        <f t="shared" si="6"/>
        <v>59</v>
      </c>
      <c r="AR21" s="6">
        <f t="shared" si="7"/>
        <v>6</v>
      </c>
    </row>
    <row r="22" spans="1:44" ht="18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31" t="s">
        <v>35</v>
      </c>
      <c r="AL22" s="31"/>
      <c r="AM22" s="31"/>
      <c r="AN22" s="31"/>
      <c r="AO22" s="8">
        <f>SUM(AO13:AO21)</f>
        <v>721</v>
      </c>
      <c r="AP22" s="4">
        <f>SUM(AP13:AP21)</f>
        <v>3424.2</v>
      </c>
      <c r="AQ22" s="9">
        <f>SUM(AQ13:AQ21)</f>
        <v>462</v>
      </c>
      <c r="AR22" s="6">
        <f>SUM(AR13:AR21)</f>
        <v>49</v>
      </c>
    </row>
    <row r="23" spans="1:4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</sheetData>
  <sheetProtection/>
  <mergeCells count="37">
    <mergeCell ref="AK22:AN22"/>
    <mergeCell ref="Q11:S11"/>
    <mergeCell ref="M10:P11"/>
    <mergeCell ref="D10:F11"/>
    <mergeCell ref="AK10:AN11"/>
    <mergeCell ref="AR10:AR12"/>
    <mergeCell ref="AQ10:AQ12"/>
    <mergeCell ref="G11:I11"/>
    <mergeCell ref="J11:L11"/>
    <mergeCell ref="G10:L10"/>
    <mergeCell ref="AF10:AJ10"/>
    <mergeCell ref="AH11:AJ11"/>
    <mergeCell ref="B14:C14"/>
    <mergeCell ref="B15:C15"/>
    <mergeCell ref="B16:C16"/>
    <mergeCell ref="B17:C17"/>
    <mergeCell ref="B18:C18"/>
    <mergeCell ref="AF11:AG11"/>
    <mergeCell ref="B19:C19"/>
    <mergeCell ref="B20:C20"/>
    <mergeCell ref="B21:C21"/>
    <mergeCell ref="AO10:AO12"/>
    <mergeCell ref="AP10:AP12"/>
    <mergeCell ref="AC11:AE11"/>
    <mergeCell ref="Z11:AB11"/>
    <mergeCell ref="W11:Y11"/>
    <mergeCell ref="T11:V11"/>
    <mergeCell ref="B13:C13"/>
    <mergeCell ref="A10:A12"/>
    <mergeCell ref="B10:C12"/>
    <mergeCell ref="Q10:V10"/>
    <mergeCell ref="W10:AE10"/>
    <mergeCell ref="P2:U2"/>
    <mergeCell ref="B7:S7"/>
    <mergeCell ref="O3:U3"/>
    <mergeCell ref="O4:U4"/>
    <mergeCell ref="O5:U5"/>
  </mergeCells>
  <printOptions/>
  <pageMargins left="0.2362204724409449" right="0.2362204724409449" top="0.7480314960629921" bottom="0.7480314960629921" header="0.31496062992125984" footer="0.31496062992125984"/>
  <pageSetup horizontalDpi="180" verticalDpi="180" orientation="landscape" paperSize="9" scale="90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2014-10-09T06:58:34Z</dcterms:modified>
  <cp:category/>
  <cp:version/>
  <cp:contentType/>
  <cp:contentStatus/>
</cp:coreProperties>
</file>